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51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<sst xmlns="http://schemas.openxmlformats.org/spreadsheetml/2006/main" count="220" uniqueCount="202">
  <si>
    <t xml:space="preserve"> (тыс.руб.)</t>
  </si>
  <si>
    <t xml:space="preserve">Наименование доходов
</t>
  </si>
  <si>
    <t>00010000000000000000</t>
  </si>
  <si>
    <t>Налоговые и неналоговые доходы</t>
  </si>
  <si>
    <t>00010100000000000000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</si>
  <si>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</si>
  <si>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</si>
  <si>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</si>
  <si>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00010302000010000110</t>
  </si>
  <si>
    <t>Акцизы    по     подакцизным     товарам    (продукции), производимым на  территории Российской Федерации</t>
  </si>
  <si>
    <t>10010302230010000110</t>
  </si>
  <si>
    <t>10010302240010000110</t>
  </si>
  <si>
    <t>10010302250010000110</t>
  </si>
  <si>
    <t>10010302260010000110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</si>
  <si>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</si>
  <si>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</si>
  <si>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</si>
  <si>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</si>
  <si>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00010600000000000000</t>
  </si>
  <si>
    <t>Налоги на имущество</t>
  </si>
  <si>
    <t>18210601000000000110</t>
  </si>
  <si>
    <t>Налог на имущество физических лиц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</si>
  <si>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</si>
  <si>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</si>
  <si>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18210606000000000110</t>
  </si>
  <si>
    <t>Земельный налог</t>
  </si>
  <si>
    <t xml:space="preserve">Земельный налог с организаций </t>
  </si>
  <si>
    <t xml:space="preserve">18210606033100000110
</t>
  </si>
  <si>
    <t>Земельный налог с организаций, обладающих земельным участком, расположенным в границах сельских  поселений</t>
  </si>
  <si>
    <t xml:space="preserve">18210606040000000110
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</si>
  <si>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</si>
  <si>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</si>
  <si>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18210606043100000110
</t>
  </si>
  <si>
    <t>00010800000000000000</t>
  </si>
  <si>
    <t>Государственная пошлина</t>
  </si>
  <si>
    <t>00010804000010000110</t>
  </si>
  <si>
    <t xml:space="preserve">Государственная пошлина за совершение нотариальных действий (за исключением действий, совершаемых  консульскими учреждениями Российской Федерации) </t>
  </si>
  <si>
    <t>Государственная пошлина за совершение нотариальных действий должностными 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</si>
  <si>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</si>
  <si>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</si>
  <si>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</si>
  <si>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</si>
  <si>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</si>
  <si>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</si>
  <si>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00020000000000000000</t>
  </si>
  <si>
    <t xml:space="preserve">Безвозмездные поступления </t>
  </si>
  <si>
    <t>00020200000000000000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</si>
  <si>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</si>
  <si>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</si>
  <si>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</si>
  <si>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уровня бюджетной обеспеченности за счёт областного бюджета</t>
  </si>
  <si>
    <t>Субсидии бюджетам бюджетной системы РФ (межбюджетные субсидии)</t>
  </si>
  <si>
    <t>ВСЕГО ДОХОДОВ</t>
  </si>
  <si>
    <t>РзПр</t>
  </si>
  <si>
    <t>Наименование раздела, подраздела</t>
  </si>
  <si>
    <t>0100</t>
  </si>
  <si>
    <t>0102</t>
  </si>
  <si>
    <t>Общегосударственные вопросы</t>
  </si>
  <si>
    <t>Функционирование высшего должностного лица органа местного самоуправления</t>
  </si>
  <si>
    <t>за счёт стимулирующих субсидий</t>
  </si>
  <si>
    <t>за счёт средств бюджета поселения</t>
  </si>
  <si>
    <t>0104</t>
  </si>
  <si>
    <t>Функционирование высших органов исполнительной власти местных администраций. в т.ч.:</t>
  </si>
  <si>
    <t xml:space="preserve">Администрация сельского поселения </t>
  </si>
  <si>
    <t xml:space="preserve">Иные межбюджетные трансферты на осуществление части полномочий по решению вопросов местного значения в соответствии с заключенными соглашениями по аренде и продаже земли </t>
  </si>
  <si>
    <t>Иные межбюджетные трансферты на осуществление части полномочий по исполнению бюджетов поселений и контроля за исполнением данного бюджета поселения</t>
  </si>
  <si>
    <t>0111</t>
  </si>
  <si>
    <t>0300</t>
  </si>
  <si>
    <t>0310</t>
  </si>
  <si>
    <t>0314</t>
  </si>
  <si>
    <t>0400</t>
  </si>
  <si>
    <t>0405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</si>
  <si>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</si>
  <si>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</si>
  <si>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</si>
  <si>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</si>
  <si>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</si>
  <si>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Субсидии гражданам, ведущим личное подсобное хозяйство, в целях возмещения затрат в связи с производством сельскохозяйственной продукции в части расходов на содержание КРС</t>
  </si>
  <si>
    <t>Дорожное хозяйство (дорожные фонды)</t>
  </si>
  <si>
    <t>Жилищно-коммунальное хозяйство</t>
  </si>
  <si>
    <t>0500</t>
  </si>
  <si>
    <t>0502</t>
  </si>
  <si>
    <t>Коммунальное хозяйство</t>
  </si>
  <si>
    <t>0503</t>
  </si>
  <si>
    <t>Благоустройство</t>
  </si>
  <si>
    <t xml:space="preserve">Уличное освещение </t>
  </si>
  <si>
    <t>0800</t>
  </si>
  <si>
    <t>0801</t>
  </si>
  <si>
    <t>Культура и кинематография</t>
  </si>
  <si>
    <t xml:space="preserve">Культура </t>
  </si>
  <si>
    <t>Иные межбюджетные трансферты на  создание условий для организации досуга и обеспечения жителей поселения услугами организаций культуры</t>
  </si>
  <si>
    <t xml:space="preserve">Иные межбюджетные трансферты на
организацию библиотечного обслуживания населения, комплектование библиотечных фондов библиотек поселения
</t>
  </si>
  <si>
    <t>Физическая культура и спорт</t>
  </si>
  <si>
    <t>Физическая культура</t>
  </si>
  <si>
    <t xml:space="preserve">Проведение спортивных мероприятий </t>
  </si>
  <si>
    <t>Средства массовой информации</t>
  </si>
  <si>
    <t>Периодическая печать и издательство</t>
  </si>
  <si>
    <t>Периодические издания</t>
  </si>
  <si>
    <t>Итого расходов</t>
  </si>
  <si>
    <t>Условно - утверждённые расходы</t>
  </si>
  <si>
    <t>Всего расходов</t>
  </si>
  <si>
    <t>00010500000000000000</t>
  </si>
  <si>
    <t>Налоги на совокупный доход</t>
  </si>
  <si>
    <t>Единый сельскохозяйственный налог</t>
  </si>
  <si>
    <t>18210503010010000110</t>
  </si>
  <si>
    <t>18210503000000000110</t>
  </si>
  <si>
    <t>18210606030000000110</t>
  </si>
  <si>
    <t>00011105030000000120</t>
  </si>
  <si>
    <t>00011105035100000120</t>
  </si>
  <si>
    <t>0113</t>
  </si>
  <si>
    <t xml:space="preserve">Другие общегосударственные вопросы 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</si>
  <si>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</si>
  <si>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</si>
  <si>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осуществление  полномочий по первичному воинскому учету </t>
  </si>
  <si>
    <t>ОСАГО и тех.осмотр пожарной машины</t>
  </si>
  <si>
    <t>0200</t>
  </si>
  <si>
    <t>Национальная оборона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</si>
  <si>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</si>
  <si>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</si>
  <si>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Земельный налог </t>
  </si>
  <si>
    <t>Замена глубинных насосов</t>
  </si>
  <si>
    <t>Прочие дотации бюджетам поселений</t>
  </si>
  <si>
    <t xml:space="preserve">00020235000000000151
</t>
  </si>
  <si>
    <t>00020235118000000151</t>
  </si>
  <si>
    <t>40620235118100000151</t>
  </si>
  <si>
    <t>40620219999100000151</t>
  </si>
  <si>
    <t>40620215001102000151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</si>
  <si>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по градостроительной деятельности</t>
  </si>
  <si>
    <t>00020222000000000000</t>
  </si>
  <si>
    <t>МДФ - Обеспечение дорожной деятельности в отношении автомобильных дорог общего пользования местного значения (содержание дорог)</t>
  </si>
  <si>
    <t>Оформление водопроводных и тепловых сетей (получение техпаспорта) за счет стимулирующих субсидий</t>
  </si>
  <si>
    <t>0412</t>
  </si>
  <si>
    <t>Другие вопросы в области национальной экономики</t>
  </si>
  <si>
    <t>Мероприятия по благоустройству памятников, находящихся на территории сельских поселений за счёт средств бюджета поселения</t>
  </si>
  <si>
    <t>Услуги по уборке территорий и помещений</t>
  </si>
  <si>
    <t>00011105020000000120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</si>
  <si>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</si>
  <si>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</si>
  <si>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</si>
  <si>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00011105025100000120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</si>
  <si>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покоррупции</t>
  </si>
  <si>
    <t>Ремонт неисправных гидрантов и приобретение новых за счет стимулирующих субсидий</t>
  </si>
  <si>
    <t>резерв на жилищно-коммунальное хозяйство</t>
  </si>
  <si>
    <t>Резервный фонд</t>
  </si>
  <si>
    <t>Защита населения и территории от чрезвычайных ситуаций природного и техногенного характера, гражданская оборона (резерв)</t>
  </si>
  <si>
    <t>Проведение дератизационных мероприятиий против мышевидных грызунов и акарицидная обработка против клещей</t>
  </si>
  <si>
    <t xml:space="preserve">Ритуальные услуги </t>
  </si>
  <si>
    <t xml:space="preserve">Проверка гидрантов </t>
  </si>
  <si>
    <t>Ремонт котельных</t>
  </si>
  <si>
    <t xml:space="preserve">Ремонт водопроводных сетей </t>
  </si>
  <si>
    <t>Трудоустройство</t>
  </si>
  <si>
    <t>Услуги водителей</t>
  </si>
  <si>
    <t>Услуги по обкосу</t>
  </si>
  <si>
    <t>Приобретение мат. запасов для триммера</t>
  </si>
  <si>
    <t>Благоустройство населенных пунктов</t>
  </si>
  <si>
    <t>2023 год</t>
  </si>
  <si>
    <t>МДФ - Резерв</t>
  </si>
  <si>
    <t>Комплексное развитие сельских территорий (софинансирование)</t>
  </si>
  <si>
    <t xml:space="preserve">МДФ - Уличное освещение </t>
  </si>
  <si>
    <t>Вывоз ТКО с кладбищ</t>
  </si>
  <si>
    <t>Пенсионное обеспечение</t>
  </si>
  <si>
    <t>Доплата к пенсиям муниципальным служащим</t>
  </si>
  <si>
    <t>Развитие информационного общества за счет средств бюджета поселения</t>
  </si>
  <si>
    <t>Дотации бюджетам сельских поселений на выравнивание бюджетной обеспеченности из бюджетов муниципальных районов</t>
  </si>
  <si>
    <t>Прочие межбюджетные трансферты, передаваемые бюджетам сельских поселений</t>
  </si>
  <si>
    <t>00020240000000000150</t>
  </si>
  <si>
    <t>Иные межбюджетные трансферты</t>
  </si>
  <si>
    <t>Услуги по уборке территорий и помещений (хоз.материалы и моющие средства)</t>
  </si>
  <si>
    <t>Земельный налог, транспортный налог</t>
  </si>
  <si>
    <t>40420216001100000150</t>
  </si>
  <si>
    <t>40420249999100000150</t>
  </si>
  <si>
    <t>40420215001100000150</t>
  </si>
  <si>
    <t>Прочие субсидии бюджетам поселений</t>
  </si>
  <si>
    <t>40420229999100000150</t>
  </si>
  <si>
    <t>00020400000000000000</t>
  </si>
  <si>
    <t>00020405000100000150</t>
  </si>
  <si>
    <t>40420405099100000150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</si>
  <si>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</si>
  <si>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поселений</t>
  </si>
  <si>
    <t>2024 год</t>
  </si>
  <si>
    <t>2025 год</t>
  </si>
  <si>
    <t xml:space="preserve">00020235000000000150
</t>
  </si>
  <si>
    <t>40420235118000000150.</t>
  </si>
  <si>
    <t>Передача полномочий КСП по осуществлению внешнего муниципального финансового контроля</t>
  </si>
  <si>
    <t>Проект "Поддержка общественного проекта" за счет средств самооблажения</t>
  </si>
  <si>
    <t>Защита населения и территории от чрезвычайных ситуаций природного и техногенного характера, гражданская оборона и обеспечение пожарной безопасности</t>
  </si>
  <si>
    <t xml:space="preserve">Структура расходов бюджета поселения Рысайкино муниципального района Похвистневский Самарской области
к Решению Собрания представителей сельского поселения Рысайкино на 2023-2025 гг.  
</t>
  </si>
  <si>
    <t xml:space="preserve">Справочная информация о поступлении доходов в бюджет  сельского поселения Рысайкино муниципального района Похвистневский Самарской области к решению Собрания представителей сельского поселения Рысайкино на 2023-2025г.г.
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</si>
  <si>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</si>
  <si>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00020220041100000150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</si>
  <si>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</si>
  <si>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40420220041100000150</t>
  </si>
  <si>
    <t>00020229999100000150</t>
  </si>
  <si>
    <t>Осуществление дорожной деятельности в отношении автомобильных дорог общего пользования местного значения(обл.бюджет)</t>
  </si>
  <si>
    <t>Осуществление дорожной деятельности в отношении автомобильных дорог общего пользования местного значения(мест.бюджет)</t>
  </si>
  <si>
    <t>Подготовка проектов межевания зем.участков и на проведение кадастровых расходов( за счет средств областного бюджета)</t>
  </si>
  <si>
    <t>Подготовка проектов межевания зем.участков и на проведение кадастровых расходов( за счет средств местного бюджета)</t>
  </si>
  <si>
    <t>Проект "Поддержка общественного проекта" за счет средств местного бюджета</t>
  </si>
  <si>
    <t>Проект "Поддержка общественного проекта"  за счет средств физ. и юр.лиц)</t>
  </si>
  <si>
    <t>00020201000000000150.</t>
  </si>
  <si>
    <t>00020210001000000150</t>
  </si>
  <si>
    <t>Безвозмездные поступления от негосударственных организаций в бюджеты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</si>
</sst>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5" fillId="0" borderId="17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32" borderId="17" xfId="0" applyNumberFormat="1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" fillId="32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wrapText="1"/>
    </xf>
    <xf numFmtId="174" fontId="2" fillId="0" borderId="17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wrapText="1"/>
    </xf>
    <xf numFmtId="174" fontId="4" fillId="0" borderId="17" xfId="0" applyNumberFormat="1" applyFont="1" applyBorder="1" applyAlignment="1">
      <alignment horizontal="center"/>
    </xf>
    <xf numFmtId="17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justify" wrapText="1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175" fontId="2" fillId="0" borderId="13" xfId="0" applyNumberFormat="1" applyFont="1" applyBorder="1" applyAlignment="1">
      <alignment horizontal="left"/>
    </xf>
    <xf numFmtId="175" fontId="2" fillId="0" borderId="17" xfId="0" applyNumberFormat="1" applyFont="1" applyBorder="1" applyAlignment="1">
      <alignment horizontal="left" vertical="center"/>
    </xf>
    <xf numFmtId="175" fontId="2" fillId="0" borderId="17" xfId="0" applyNumberFormat="1" applyFont="1" applyBorder="1" applyAlignment="1">
      <alignment horizontal="center" vertical="center"/>
    </xf>
    <xf numFmtId="175" fontId="2" fillId="0" borderId="13" xfId="0" applyNumberFormat="1" applyFont="1" applyBorder="1" applyAlignment="1">
      <alignment horizontal="left" vertical="top" wrapText="1"/>
    </xf>
    <xf numFmtId="175" fontId="3" fillId="0" borderId="17" xfId="0" applyNumberFormat="1" applyFont="1" applyBorder="1" applyAlignment="1">
      <alignment horizontal="left" vertical="center"/>
    </xf>
    <xf numFmtId="175" fontId="3" fillId="0" borderId="17" xfId="0" applyNumberFormat="1" applyFont="1" applyBorder="1" applyAlignment="1">
      <alignment horizontal="center" vertical="center"/>
    </xf>
    <xf numFmtId="175" fontId="3" fillId="0" borderId="17" xfId="0" applyNumberFormat="1" applyFont="1" applyBorder="1" applyAlignment="1">
      <alignment horizontal="left" vertical="center" wrapText="1" shrinkToFit="1"/>
    </xf>
    <xf numFmtId="175" fontId="2" fillId="0" borderId="17" xfId="0" applyNumberFormat="1" applyFont="1" applyBorder="1" applyAlignment="1">
      <alignment horizontal="left" vertical="center" wrapText="1"/>
    </xf>
    <xf numFmtId="175" fontId="3" fillId="0" borderId="13" xfId="0" applyNumberFormat="1" applyFont="1" applyBorder="1" applyAlignment="1">
      <alignment horizontal="left" vertical="top" wrapText="1"/>
    </xf>
    <xf numFmtId="175" fontId="3" fillId="0" borderId="17" xfId="0" applyNumberFormat="1" applyFont="1" applyBorder="1" applyAlignment="1">
      <alignment horizontal="left" vertical="center" wrapText="1"/>
    </xf>
    <xf numFmtId="175" fontId="3" fillId="0" borderId="13" xfId="0" applyNumberFormat="1" applyFont="1" applyBorder="1" applyAlignment="1">
      <alignment horizontal="left" vertical="center"/>
    </xf>
    <xf numFmtId="175" fontId="2" fillId="0" borderId="13" xfId="0" applyNumberFormat="1" applyFont="1" applyBorder="1" applyAlignment="1">
      <alignment horizontal="left" vertical="center"/>
    </xf>
    <xf numFmtId="175" fontId="3" fillId="0" borderId="13" xfId="0" applyNumberFormat="1" applyFont="1" applyBorder="1" applyAlignment="1">
      <alignment horizontal="left" vertical="center" wrapText="1"/>
    </xf>
    <xf numFmtId="175" fontId="3" fillId="0" borderId="13" xfId="0" applyNumberFormat="1" applyFont="1" applyBorder="1" applyAlignment="1">
      <alignment horizontal="left"/>
    </xf>
    <xf numFmtId="175" fontId="2" fillId="0" borderId="17" xfId="0" applyNumberFormat="1" applyFont="1" applyBorder="1" applyAlignment="1">
      <alignment horizontal="center"/>
    </xf>
    <xf numFmtId="175" fontId="2" fillId="0" borderId="21" xfId="0" applyNumberFormat="1" applyFont="1" applyBorder="1" applyAlignment="1">
      <alignment horizontal="left" vertical="center" wrapText="1"/>
    </xf>
    <xf numFmtId="175" fontId="3" fillId="0" borderId="21" xfId="0" applyNumberFormat="1" applyFont="1" applyBorder="1" applyAlignment="1">
      <alignment horizontal="left" vertical="center"/>
    </xf>
    <xf numFmtId="175" fontId="3" fillId="0" borderId="20" xfId="0" applyNumberFormat="1" applyFont="1" applyBorder="1" applyAlignment="1">
      <alignment horizontal="left" vertical="center"/>
    </xf>
    <xf numFmtId="175" fontId="2" fillId="0" borderId="19" xfId="0" applyNumberFormat="1" applyFont="1" applyBorder="1" applyAlignment="1">
      <alignment horizontal="left" vertical="center" wrapText="1"/>
    </xf>
    <xf numFmtId="175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49" fontId="7" fillId="0" borderId="17" xfId="0" applyNumberFormat="1" applyFont="1" applyBorder="1" applyAlignment="1">
      <alignment horizontal="left" wrapText="1"/>
    </xf>
    <xf numFmtId="175" fontId="2" fillId="0" borderId="23" xfId="0" applyNumberFormat="1" applyFont="1" applyBorder="1" applyAlignment="1">
      <alignment horizontal="left" vertical="center" wrapText="1"/>
    </xf>
    <xf numFmtId="175" fontId="2" fillId="0" borderId="23" xfId="0" applyNumberFormat="1" applyFont="1" applyBorder="1" applyAlignment="1">
      <alignment horizontal="center" vertical="center"/>
    </xf>
    <xf numFmtId="175" fontId="3" fillId="0" borderId="23" xfId="0" applyNumberFormat="1" applyFont="1" applyBorder="1" applyAlignment="1">
      <alignment horizontal="left" vertical="center" wrapText="1"/>
    </xf>
    <xf numFmtId="175" fontId="3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justify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left" wrapText="1"/>
    </xf>
    <xf numFmtId="0" fontId="10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3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4" fontId="3" fillId="0" borderId="25" xfId="0" applyNumberFormat="1" applyFont="1" applyBorder="1" applyAlignment="1">
      <alignment horizontal="center"/>
    </xf>
    <xf numFmtId="175" fontId="3" fillId="0" borderId="2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75" fontId="2" fillId="0" borderId="22" xfId="0" applyNumberFormat="1" applyFont="1" applyBorder="1" applyAlignment="1">
      <alignment horizontal="center" vertical="center"/>
    </xf>
    <xf numFmtId="175" fontId="2" fillId="0" borderId="32" xfId="0" applyNumberFormat="1" applyFont="1" applyBorder="1" applyAlignment="1">
      <alignment horizontal="center" vertical="center"/>
    </xf>
    <xf numFmtId="175" fontId="3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/>
    </xf>
    <xf numFmtId="175" fontId="2" fillId="0" borderId="2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2" fillId="0" borderId="0" xfId="0" applyFont="1" applyAlignment="1">
      <alignment/>
    </xf>
    <xf numFmtId="49" fontId="5" fillId="0" borderId="1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3" fillId="0" borderId="3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zoomScalePageLayoutView="0" workbookViewId="0" topLeftCell="A57">
      <selection activeCell="C38" sqref="C38"/>
    </sheetView>
  </sheetViews>
  <sheetFormatPr defaultColWidth="9.140625" defaultRowHeight="15"/>
  <cols>
    <col min="1" max="1" width="25.28125" style="0" customWidth="1"/>
    <col min="2" max="2" width="70.7109375" style="0" customWidth="1"/>
  </cols>
  <sheetData>
    <row r="1" ht="19.5" customHeight="1" thickBot="1"/>
    <row r="2" spans="1:5" ht="73.5" customHeight="1">
      <c r="A2" s="130" t="s">
        <v>187</v>
      </c>
      <c r="B2" s="131"/>
      <c r="C2" s="131"/>
      <c r="D2" s="131"/>
      <c r="E2" s="132"/>
    </row>
    <row r="3" spans="1:5" ht="15.75" thickBot="1">
      <c r="A3" s="4"/>
      <c r="B3" s="5"/>
      <c r="C3" s="5"/>
      <c r="D3" s="133" t="s">
        <v>0</v>
      </c>
      <c r="E3" s="134"/>
    </row>
    <row r="4" spans="1:5" ht="20.25" customHeight="1" thickBot="1">
      <c r="A4" s="109"/>
      <c r="B4" s="110" t="s">
        <v>1</v>
      </c>
      <c r="C4" s="111" t="s">
        <v>155</v>
      </c>
      <c r="D4" s="111" t="s">
        <v>179</v>
      </c>
      <c r="E4" s="111" t="s">
        <v>180</v>
      </c>
    </row>
    <row r="5" spans="1:5" ht="15">
      <c r="A5" s="106">
        <v>1</v>
      </c>
      <c r="B5" s="107">
        <v>2</v>
      </c>
      <c r="C5" s="107">
        <v>3</v>
      </c>
      <c r="D5" s="107">
        <v>4</v>
      </c>
      <c r="E5" s="108">
        <v>5</v>
      </c>
    </row>
    <row r="6" spans="1:5" ht="15">
      <c r="A6" s="55" t="s">
        <v>2</v>
      </c>
      <c r="B6" s="56" t="s">
        <v>3</v>
      </c>
      <c r="C6" s="57">
        <f>C7+C10+C15+C18+C26+C29</f>
        <v>6335.95</v>
      </c>
      <c r="D6" s="57">
        <f>D7+D10+D15+D18+D26+D29</f>
        <v>6435</v>
      </c>
      <c r="E6" s="57">
        <f>E7+E10+E15+E18+E26+E29</f>
        <v>6706</v>
      </c>
    </row>
    <row r="7" spans="1:5" ht="15">
      <c r="A7" s="58" t="s">
        <v>4</v>
      </c>
      <c r="B7" s="56" t="s">
        <v>5</v>
      </c>
      <c r="C7" s="57">
        <f aca="true" t="shared" si="0" ref="C7:E8">C8</f>
        <v>582</v>
      </c>
      <c r="D7" s="57">
        <f t="shared" si="0"/>
        <v>618</v>
      </c>
      <c r="E7" s="57">
        <f t="shared" si="0"/>
        <v>655</v>
      </c>
    </row>
    <row r="8" spans="1:5" ht="15">
      <c r="A8" s="7">
        <v>1.821010200001E+19</v>
      </c>
      <c r="B8" s="59" t="s">
        <v>6</v>
      </c>
      <c r="C8" s="60">
        <f t="shared" si="0"/>
        <v>582</v>
      </c>
      <c r="D8" s="60">
        <f t="shared" si="0"/>
        <v>618</v>
      </c>
      <c r="E8" s="60">
        <f t="shared" si="0"/>
        <v>655</v>
      </c>
    </row>
    <row r="9" spans="1:5" ht="60">
      <c r="A9" s="7">
        <v>1.821010201001E+19</v>
      </c>
      <c r="B9" s="61" t="s">
        <v>7</v>
      </c>
      <c r="C9" s="60">
        <v>582</v>
      </c>
      <c r="D9" s="60">
        <v>618</v>
      </c>
      <c r="E9" s="60">
        <v>655</v>
      </c>
    </row>
    <row r="10" spans="1:5" ht="28.5">
      <c r="A10" s="58" t="s">
        <v>8</v>
      </c>
      <c r="B10" s="62" t="s">
        <v>9</v>
      </c>
      <c r="C10" s="113">
        <f>C11+C12+C13+C14</f>
        <v>3936.95</v>
      </c>
      <c r="D10" s="57">
        <f>D11+D12+D13+D14</f>
        <v>3989</v>
      </c>
      <c r="E10" s="114">
        <f>E11+E12+E13+E14</f>
        <v>4212</v>
      </c>
    </row>
    <row r="11" spans="1:5" ht="60">
      <c r="A11" s="63" t="s">
        <v>10</v>
      </c>
      <c r="B11" s="64" t="s">
        <v>14</v>
      </c>
      <c r="C11" s="105">
        <v>1865</v>
      </c>
      <c r="D11" s="60">
        <v>1903</v>
      </c>
      <c r="E11" s="115">
        <v>2015</v>
      </c>
    </row>
    <row r="12" spans="1:5" ht="75">
      <c r="A12" s="63" t="s">
        <v>11</v>
      </c>
      <c r="B12" s="64" t="s">
        <v>15</v>
      </c>
      <c r="C12" s="105">
        <v>12.95</v>
      </c>
      <c r="D12" s="60">
        <v>13</v>
      </c>
      <c r="E12" s="115">
        <v>13</v>
      </c>
    </row>
    <row r="13" spans="1:5" ht="60">
      <c r="A13" s="63" t="s">
        <v>12</v>
      </c>
      <c r="B13" s="64" t="s">
        <v>16</v>
      </c>
      <c r="C13" s="105">
        <v>2305</v>
      </c>
      <c r="D13" s="60">
        <v>2322</v>
      </c>
      <c r="E13" s="115">
        <v>2432</v>
      </c>
    </row>
    <row r="14" spans="1:5" ht="60">
      <c r="A14" s="65" t="s">
        <v>13</v>
      </c>
      <c r="B14" s="64" t="s">
        <v>17</v>
      </c>
      <c r="C14" s="105">
        <v>-246</v>
      </c>
      <c r="D14" s="60">
        <v>-249</v>
      </c>
      <c r="E14" s="115">
        <v>-248</v>
      </c>
    </row>
    <row r="15" spans="1:5" ht="15">
      <c r="A15" s="66" t="s">
        <v>101</v>
      </c>
      <c r="B15" s="62" t="s">
        <v>102</v>
      </c>
      <c r="C15" s="57">
        <f aca="true" t="shared" si="1" ref="C15:E16">C16</f>
        <v>8</v>
      </c>
      <c r="D15" s="57">
        <f t="shared" si="1"/>
        <v>8</v>
      </c>
      <c r="E15" s="57">
        <f t="shared" si="1"/>
        <v>8</v>
      </c>
    </row>
    <row r="16" spans="1:5" ht="15">
      <c r="A16" s="65" t="s">
        <v>105</v>
      </c>
      <c r="B16" s="64" t="s">
        <v>103</v>
      </c>
      <c r="C16" s="60">
        <f t="shared" si="1"/>
        <v>8</v>
      </c>
      <c r="D16" s="60">
        <f t="shared" si="1"/>
        <v>8</v>
      </c>
      <c r="E16" s="60">
        <f t="shared" si="1"/>
        <v>8</v>
      </c>
    </row>
    <row r="17" spans="1:5" ht="15">
      <c r="A17" s="65" t="s">
        <v>104</v>
      </c>
      <c r="B17" s="64" t="s">
        <v>103</v>
      </c>
      <c r="C17" s="60">
        <v>8</v>
      </c>
      <c r="D17" s="60">
        <v>8</v>
      </c>
      <c r="E17" s="60">
        <v>8</v>
      </c>
    </row>
    <row r="18" spans="1:5" ht="15">
      <c r="A18" s="66" t="s">
        <v>18</v>
      </c>
      <c r="B18" s="62" t="s">
        <v>19</v>
      </c>
      <c r="C18" s="57">
        <f>C19+C21</f>
        <v>1356</v>
      </c>
      <c r="D18" s="57">
        <f>D19+D21</f>
        <v>1367</v>
      </c>
      <c r="E18" s="57">
        <f>E19+E21</f>
        <v>1378</v>
      </c>
    </row>
    <row r="19" spans="1:5" ht="15">
      <c r="A19" s="66" t="s">
        <v>20</v>
      </c>
      <c r="B19" s="62" t="s">
        <v>21</v>
      </c>
      <c r="C19" s="57">
        <f>C20</f>
        <v>274</v>
      </c>
      <c r="D19" s="57">
        <f>D20</f>
        <v>285</v>
      </c>
      <c r="E19" s="57">
        <f>E20</f>
        <v>296</v>
      </c>
    </row>
    <row r="20" spans="1:5" ht="45">
      <c r="A20" s="65" t="s">
        <v>22</v>
      </c>
      <c r="B20" s="64" t="s">
        <v>23</v>
      </c>
      <c r="C20" s="60">
        <v>274</v>
      </c>
      <c r="D20" s="60">
        <v>285</v>
      </c>
      <c r="E20" s="60">
        <v>296</v>
      </c>
    </row>
    <row r="21" spans="1:5" ht="15">
      <c r="A21" s="66" t="s">
        <v>24</v>
      </c>
      <c r="B21" s="62" t="s">
        <v>25</v>
      </c>
      <c r="C21" s="57">
        <f>C22+C24</f>
        <v>1082</v>
      </c>
      <c r="D21" s="57">
        <f>D22+D24</f>
        <v>1082</v>
      </c>
      <c r="E21" s="57">
        <f>E22+E24</f>
        <v>1082</v>
      </c>
    </row>
    <row r="22" spans="1:5" ht="15">
      <c r="A22" s="65" t="s">
        <v>106</v>
      </c>
      <c r="B22" s="64" t="s">
        <v>26</v>
      </c>
      <c r="C22" s="60">
        <f>C23</f>
        <v>517</v>
      </c>
      <c r="D22" s="60">
        <f>D23</f>
        <v>517</v>
      </c>
      <c r="E22" s="60">
        <f>E23</f>
        <v>517</v>
      </c>
    </row>
    <row r="23" spans="1:5" ht="30">
      <c r="A23" s="67" t="s">
        <v>27</v>
      </c>
      <c r="B23" s="64" t="s">
        <v>28</v>
      </c>
      <c r="C23" s="60">
        <v>517</v>
      </c>
      <c r="D23" s="60">
        <v>517</v>
      </c>
      <c r="E23" s="60">
        <v>517</v>
      </c>
    </row>
    <row r="24" spans="1:5" ht="30">
      <c r="A24" s="67" t="s">
        <v>29</v>
      </c>
      <c r="B24" s="64" t="s">
        <v>30</v>
      </c>
      <c r="C24" s="60">
        <f>C25</f>
        <v>565</v>
      </c>
      <c r="D24" s="60">
        <f>D25</f>
        <v>565</v>
      </c>
      <c r="E24" s="60">
        <f>E25</f>
        <v>565</v>
      </c>
    </row>
    <row r="25" spans="1:5" ht="30">
      <c r="A25" s="67" t="s">
        <v>32</v>
      </c>
      <c r="B25" s="64" t="s">
        <v>31</v>
      </c>
      <c r="C25" s="60">
        <v>565</v>
      </c>
      <c r="D25" s="60">
        <v>565</v>
      </c>
      <c r="E25" s="60">
        <v>565</v>
      </c>
    </row>
    <row r="26" spans="1:5" ht="15" hidden="1">
      <c r="A26" s="66" t="s">
        <v>33</v>
      </c>
      <c r="B26" s="62" t="s">
        <v>34</v>
      </c>
      <c r="C26" s="57">
        <f aca="true" t="shared" si="2" ref="C26:E27">C27</f>
        <v>0</v>
      </c>
      <c r="D26" s="57">
        <f t="shared" si="2"/>
        <v>0</v>
      </c>
      <c r="E26" s="57">
        <f t="shared" si="2"/>
        <v>0</v>
      </c>
    </row>
    <row r="27" spans="1:5" ht="45" hidden="1">
      <c r="A27" s="65" t="s">
        <v>35</v>
      </c>
      <c r="B27" s="64" t="s">
        <v>36</v>
      </c>
      <c r="C27" s="60">
        <f t="shared" si="2"/>
        <v>0</v>
      </c>
      <c r="D27" s="60">
        <f t="shared" si="2"/>
        <v>0</v>
      </c>
      <c r="E27" s="60">
        <f t="shared" si="2"/>
        <v>0</v>
      </c>
    </row>
    <row r="28" spans="1:5" ht="60" hidden="1">
      <c r="A28" s="65">
        <v>4.0410804020011E+19</v>
      </c>
      <c r="B28" s="64" t="s">
        <v>37</v>
      </c>
      <c r="C28" s="60">
        <v>0</v>
      </c>
      <c r="D28" s="60">
        <v>0</v>
      </c>
      <c r="E28" s="60">
        <v>0</v>
      </c>
    </row>
    <row r="29" spans="1:5" ht="36" customHeight="1">
      <c r="A29" s="66" t="s">
        <v>38</v>
      </c>
      <c r="B29" s="62" t="s">
        <v>39</v>
      </c>
      <c r="C29" s="57">
        <f aca="true" t="shared" si="3" ref="C29:E35">C30</f>
        <v>453</v>
      </c>
      <c r="D29" s="57">
        <f t="shared" si="3"/>
        <v>453</v>
      </c>
      <c r="E29" s="57">
        <f t="shared" si="3"/>
        <v>453</v>
      </c>
    </row>
    <row r="30" spans="1:5" ht="75">
      <c r="A30" s="68" t="s">
        <v>40</v>
      </c>
      <c r="B30" s="64" t="s">
        <v>41</v>
      </c>
      <c r="C30" s="60">
        <f>C34+C31</f>
        <v>453</v>
      </c>
      <c r="D30" s="105">
        <f>D34+D31</f>
        <v>453</v>
      </c>
      <c r="E30" s="60">
        <f>E34+E31</f>
        <v>453</v>
      </c>
    </row>
    <row r="31" spans="1:5" ht="60">
      <c r="A31" s="83" t="s">
        <v>135</v>
      </c>
      <c r="B31" s="64" t="s">
        <v>136</v>
      </c>
      <c r="C31" s="60">
        <f t="shared" si="3"/>
        <v>388</v>
      </c>
      <c r="D31" s="60">
        <f t="shared" si="3"/>
        <v>388</v>
      </c>
      <c r="E31" s="60">
        <f t="shared" si="3"/>
        <v>388</v>
      </c>
    </row>
    <row r="32" spans="1:5" ht="60">
      <c r="A32" s="83" t="s">
        <v>137</v>
      </c>
      <c r="B32" s="64" t="s">
        <v>138</v>
      </c>
      <c r="C32" s="60">
        <f t="shared" si="3"/>
        <v>388</v>
      </c>
      <c r="D32" s="60">
        <f t="shared" si="3"/>
        <v>388</v>
      </c>
      <c r="E32" s="60">
        <f t="shared" si="3"/>
        <v>388</v>
      </c>
    </row>
    <row r="33" spans="1:5" ht="60">
      <c r="A33" s="83" t="s">
        <v>139</v>
      </c>
      <c r="B33" s="64" t="s">
        <v>138</v>
      </c>
      <c r="C33" s="60">
        <v>388</v>
      </c>
      <c r="D33" s="60">
        <v>388</v>
      </c>
      <c r="E33" s="60">
        <v>388</v>
      </c>
    </row>
    <row r="34" spans="1:5" ht="60">
      <c r="A34" s="65" t="s">
        <v>107</v>
      </c>
      <c r="B34" s="64" t="s">
        <v>42</v>
      </c>
      <c r="C34" s="60">
        <f t="shared" si="3"/>
        <v>65</v>
      </c>
      <c r="D34" s="60">
        <f t="shared" si="3"/>
        <v>65</v>
      </c>
      <c r="E34" s="60">
        <f t="shared" si="3"/>
        <v>65</v>
      </c>
    </row>
    <row r="35" spans="1:5" ht="60">
      <c r="A35" s="65" t="s">
        <v>108</v>
      </c>
      <c r="B35" s="64" t="s">
        <v>43</v>
      </c>
      <c r="C35" s="60">
        <f t="shared" si="3"/>
        <v>65</v>
      </c>
      <c r="D35" s="60">
        <f t="shared" si="3"/>
        <v>65</v>
      </c>
      <c r="E35" s="60">
        <f t="shared" si="3"/>
        <v>65</v>
      </c>
    </row>
    <row r="36" spans="1:5" ht="60">
      <c r="A36" s="65" t="s">
        <v>108</v>
      </c>
      <c r="B36" s="64" t="s">
        <v>43</v>
      </c>
      <c r="C36" s="60">
        <v>65</v>
      </c>
      <c r="D36" s="60">
        <v>65</v>
      </c>
      <c r="E36" s="60">
        <v>65</v>
      </c>
    </row>
    <row r="37" spans="1:5" ht="24.75" customHeight="1">
      <c r="A37" s="66" t="s">
        <v>44</v>
      </c>
      <c r="B37" s="62" t="s">
        <v>45</v>
      </c>
      <c r="C37" s="57">
        <f>C38+C61</f>
        <v>5519.9</v>
      </c>
      <c r="D37" s="57">
        <f>D38+D61</f>
        <v>1881.5</v>
      </c>
      <c r="E37" s="57">
        <f>E38+E61</f>
        <v>1618.4</v>
      </c>
    </row>
    <row r="38" spans="1:5" ht="25.5" customHeight="1">
      <c r="A38" s="65" t="s">
        <v>46</v>
      </c>
      <c r="B38" s="64" t="s">
        <v>47</v>
      </c>
      <c r="C38" s="60">
        <f>C39+C48+C56+C53</f>
        <v>5413.7</v>
      </c>
      <c r="D38" s="60">
        <f>D39+D48+D56+D53</f>
        <v>1881.5</v>
      </c>
      <c r="E38" s="60">
        <f>E39+E48+E56+E53</f>
        <v>1618.4</v>
      </c>
    </row>
    <row r="39" spans="1:5" ht="15">
      <c r="A39" s="66" t="s">
        <v>199</v>
      </c>
      <c r="B39" s="56" t="s">
        <v>48</v>
      </c>
      <c r="C39" s="69">
        <f>C40</f>
        <v>1071.5</v>
      </c>
      <c r="D39" s="69">
        <f>D40</f>
        <v>839.6</v>
      </c>
      <c r="E39" s="69">
        <f>E40</f>
        <v>825.1</v>
      </c>
    </row>
    <row r="40" spans="1:5" ht="23.25" customHeight="1">
      <c r="A40" s="83" t="s">
        <v>200</v>
      </c>
      <c r="B40" s="59" t="s">
        <v>49</v>
      </c>
      <c r="C40" s="60">
        <f>C41+C42</f>
        <v>1071.5</v>
      </c>
      <c r="D40" s="60">
        <f>D41+D42</f>
        <v>839.6</v>
      </c>
      <c r="E40" s="60">
        <f>E41+E42</f>
        <v>825.1</v>
      </c>
    </row>
    <row r="41" spans="1:5" ht="38.25" customHeight="1">
      <c r="A41" s="83" t="s">
        <v>171</v>
      </c>
      <c r="B41" s="116" t="s">
        <v>50</v>
      </c>
      <c r="C41" s="60">
        <v>40.2</v>
      </c>
      <c r="D41" s="105">
        <v>40.2</v>
      </c>
      <c r="E41" s="60">
        <v>40.2</v>
      </c>
    </row>
    <row r="42" spans="1:5" ht="30.75" customHeight="1">
      <c r="A42" s="83" t="s">
        <v>169</v>
      </c>
      <c r="B42" s="64" t="s">
        <v>163</v>
      </c>
      <c r="C42" s="60">
        <v>1031.3</v>
      </c>
      <c r="D42" s="60">
        <v>799.4</v>
      </c>
      <c r="E42" s="60">
        <v>784.9</v>
      </c>
    </row>
    <row r="43" spans="1:5" ht="21" customHeight="1" hidden="1">
      <c r="A43" s="65" t="s">
        <v>126</v>
      </c>
      <c r="B43" s="64" t="s">
        <v>50</v>
      </c>
      <c r="C43" s="60"/>
      <c r="D43" s="60"/>
      <c r="E43" s="60"/>
    </row>
    <row r="44" spans="1:5" ht="27.75" customHeight="1" hidden="1">
      <c r="A44" s="65" t="s">
        <v>125</v>
      </c>
      <c r="B44" s="64" t="s">
        <v>121</v>
      </c>
      <c r="C44" s="60"/>
      <c r="D44" s="60"/>
      <c r="E44" s="60"/>
    </row>
    <row r="45" ht="34.5" customHeight="1" hidden="1"/>
    <row r="46" ht="34.5" customHeight="1" hidden="1"/>
    <row r="47" ht="32.25" customHeight="1" hidden="1"/>
    <row r="48" spans="1:5" ht="37.5" customHeight="1">
      <c r="A48" s="66" t="s">
        <v>128</v>
      </c>
      <c r="B48" s="62" t="s">
        <v>51</v>
      </c>
      <c r="C48" s="57">
        <f>C49+C51</f>
        <v>2045</v>
      </c>
      <c r="D48" s="57">
        <f>D49+D51</f>
        <v>97</v>
      </c>
      <c r="E48" s="57">
        <f>E49+E51</f>
        <v>97</v>
      </c>
    </row>
    <row r="49" spans="1:5" ht="53.25" customHeight="1">
      <c r="A49" s="82" t="s">
        <v>189</v>
      </c>
      <c r="B49" s="127" t="s">
        <v>188</v>
      </c>
      <c r="C49" s="60">
        <f>C50</f>
        <v>2000</v>
      </c>
      <c r="D49" s="60">
        <f>D50</f>
        <v>0</v>
      </c>
      <c r="E49" s="60">
        <f>E50</f>
        <v>0</v>
      </c>
    </row>
    <row r="50" spans="1:5" ht="68.25" customHeight="1">
      <c r="A50" s="82" t="s">
        <v>191</v>
      </c>
      <c r="B50" s="127" t="s">
        <v>190</v>
      </c>
      <c r="C50" s="60">
        <v>2000</v>
      </c>
      <c r="D50" s="60">
        <v>0</v>
      </c>
      <c r="E50" s="60">
        <v>0</v>
      </c>
    </row>
    <row r="51" spans="1:5" ht="24.75" customHeight="1">
      <c r="A51" s="119" t="s">
        <v>192</v>
      </c>
      <c r="B51" s="120" t="s">
        <v>172</v>
      </c>
      <c r="C51" s="60">
        <f>C52</f>
        <v>45</v>
      </c>
      <c r="D51" s="60">
        <f>D52</f>
        <v>97</v>
      </c>
      <c r="E51" s="60">
        <f>E52</f>
        <v>97</v>
      </c>
    </row>
    <row r="52" spans="1:5" ht="24" customHeight="1">
      <c r="A52" s="119" t="s">
        <v>173</v>
      </c>
      <c r="B52" s="120" t="s">
        <v>172</v>
      </c>
      <c r="C52" s="60">
        <v>45</v>
      </c>
      <c r="D52" s="60">
        <v>97</v>
      </c>
      <c r="E52" s="60">
        <v>97</v>
      </c>
    </row>
    <row r="53" spans="1:5" ht="30" customHeight="1">
      <c r="A53" s="125" t="s">
        <v>181</v>
      </c>
      <c r="B53" s="77" t="s">
        <v>111</v>
      </c>
      <c r="C53" s="57">
        <f aca="true" t="shared" si="4" ref="C53:E54">C54</f>
        <v>115</v>
      </c>
      <c r="D53" s="57">
        <f t="shared" si="4"/>
        <v>120</v>
      </c>
      <c r="E53" s="57">
        <f t="shared" si="4"/>
        <v>124</v>
      </c>
    </row>
    <row r="54" spans="1:5" ht="36" customHeight="1">
      <c r="A54" s="119" t="s">
        <v>182</v>
      </c>
      <c r="B54" s="64" t="s">
        <v>112</v>
      </c>
      <c r="C54" s="60">
        <f t="shared" si="4"/>
        <v>115</v>
      </c>
      <c r="D54" s="60">
        <f t="shared" si="4"/>
        <v>120</v>
      </c>
      <c r="E54" s="60">
        <f t="shared" si="4"/>
        <v>124</v>
      </c>
    </row>
    <row r="55" spans="1:5" ht="33" customHeight="1">
      <c r="A55" s="119" t="s">
        <v>182</v>
      </c>
      <c r="B55" s="64" t="s">
        <v>113</v>
      </c>
      <c r="C55" s="60">
        <v>115</v>
      </c>
      <c r="D55" s="60">
        <v>120</v>
      </c>
      <c r="E55" s="60">
        <v>124</v>
      </c>
    </row>
    <row r="56" spans="1:5" ht="18.75" customHeight="1">
      <c r="A56" s="117" t="s">
        <v>165</v>
      </c>
      <c r="B56" s="121" t="s">
        <v>166</v>
      </c>
      <c r="C56" s="118">
        <f>C57</f>
        <v>2182.2</v>
      </c>
      <c r="D56" s="118">
        <f>D57</f>
        <v>824.9</v>
      </c>
      <c r="E56" s="118">
        <f>E57</f>
        <v>572.3</v>
      </c>
    </row>
    <row r="57" spans="1:5" ht="43.5" customHeight="1">
      <c r="A57" s="82" t="s">
        <v>170</v>
      </c>
      <c r="B57" s="79" t="s">
        <v>164</v>
      </c>
      <c r="C57" s="60">
        <v>2182.2</v>
      </c>
      <c r="D57" s="60">
        <v>824.9</v>
      </c>
      <c r="E57" s="60">
        <v>572.3</v>
      </c>
    </row>
    <row r="58" spans="1:5" ht="43.5" customHeight="1" hidden="1">
      <c r="A58" s="70" t="s">
        <v>122</v>
      </c>
      <c r="B58" s="77" t="s">
        <v>111</v>
      </c>
      <c r="C58" s="78">
        <f>C59</f>
        <v>0</v>
      </c>
      <c r="D58" s="78" t="e">
        <f>D59</f>
        <v>#REF!</v>
      </c>
      <c r="E58" s="78">
        <f>E59</f>
        <v>0</v>
      </c>
    </row>
    <row r="59" spans="1:5" ht="43.5" customHeight="1" hidden="1">
      <c r="A59" s="71" t="s">
        <v>123</v>
      </c>
      <c r="B59" s="79" t="s">
        <v>112</v>
      </c>
      <c r="C59" s="80">
        <f>C60</f>
        <v>0</v>
      </c>
      <c r="D59" s="80" t="e">
        <f>#REF!</f>
        <v>#REF!</v>
      </c>
      <c r="E59" s="80">
        <f>E60</f>
        <v>0</v>
      </c>
    </row>
    <row r="60" spans="1:5" ht="43.5" customHeight="1" hidden="1">
      <c r="A60" s="71" t="s">
        <v>124</v>
      </c>
      <c r="B60" s="79" t="s">
        <v>113</v>
      </c>
      <c r="C60" s="80"/>
      <c r="D60" s="80"/>
      <c r="E60" s="80"/>
    </row>
    <row r="61" spans="1:5" ht="27" customHeight="1">
      <c r="A61" s="81" t="s">
        <v>174</v>
      </c>
      <c r="B61" s="77" t="s">
        <v>177</v>
      </c>
      <c r="C61" s="57">
        <f aca="true" t="shared" si="5" ref="C61:E62">C62</f>
        <v>106.2</v>
      </c>
      <c r="D61" s="57">
        <f t="shared" si="5"/>
        <v>0</v>
      </c>
      <c r="E61" s="57">
        <f t="shared" si="5"/>
        <v>0</v>
      </c>
    </row>
    <row r="62" spans="1:5" ht="36" customHeight="1">
      <c r="A62" s="82" t="s">
        <v>175</v>
      </c>
      <c r="B62" s="79" t="s">
        <v>201</v>
      </c>
      <c r="C62" s="60">
        <f t="shared" si="5"/>
        <v>106.2</v>
      </c>
      <c r="D62" s="60">
        <f t="shared" si="5"/>
        <v>0</v>
      </c>
      <c r="E62" s="60">
        <f t="shared" si="5"/>
        <v>0</v>
      </c>
    </row>
    <row r="63" spans="1:5" ht="43.5" customHeight="1">
      <c r="A63" s="82" t="s">
        <v>176</v>
      </c>
      <c r="B63" s="79" t="s">
        <v>178</v>
      </c>
      <c r="C63" s="60">
        <v>106.2</v>
      </c>
      <c r="D63" s="60">
        <v>0</v>
      </c>
      <c r="E63" s="60">
        <v>0</v>
      </c>
    </row>
    <row r="64" spans="1:5" ht="25.5" customHeight="1" thickBot="1">
      <c r="A64" s="72"/>
      <c r="B64" s="73" t="s">
        <v>52</v>
      </c>
      <c r="C64" s="74">
        <f>C6+C37</f>
        <v>11855.849999999999</v>
      </c>
      <c r="D64" s="74">
        <f>D6+D37</f>
        <v>8316.5</v>
      </c>
      <c r="E64" s="74">
        <f>E6+E37</f>
        <v>8324.4</v>
      </c>
    </row>
    <row r="65" spans="1:5" ht="15">
      <c r="A65" s="1"/>
      <c r="B65" s="2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</sheetData>
  <sheetProtection/>
  <mergeCells count="2">
    <mergeCell ref="A2:E2"/>
    <mergeCell ref="D3:E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66">
      <selection activeCell="B16" sqref="B16"/>
    </sheetView>
  </sheetViews>
  <sheetFormatPr defaultColWidth="9.140625" defaultRowHeight="15"/>
  <cols>
    <col min="1" max="1" width="7.7109375" style="0" customWidth="1"/>
    <col min="2" max="2" width="72.00390625" style="0" customWidth="1"/>
    <col min="3" max="3" width="10.421875" style="0" bestFit="1" customWidth="1"/>
    <col min="4" max="5" width="9.7109375" style="0" bestFit="1" customWidth="1"/>
    <col min="6" max="6" width="9.28125" style="0" bestFit="1" customWidth="1"/>
  </cols>
  <sheetData>
    <row r="1" spans="1:5" ht="60" customHeight="1">
      <c r="A1" s="135" t="s">
        <v>186</v>
      </c>
      <c r="B1" s="136"/>
      <c r="C1" s="136"/>
      <c r="D1" s="136"/>
      <c r="E1" s="137"/>
    </row>
    <row r="2" spans="1:5" ht="20.25" customHeight="1" thickBot="1">
      <c r="A2" s="8"/>
      <c r="B2" s="9"/>
      <c r="C2" s="9"/>
      <c r="D2" s="138" t="s">
        <v>0</v>
      </c>
      <c r="E2" s="139"/>
    </row>
    <row r="3" spans="1:5" ht="15">
      <c r="A3" s="10" t="s">
        <v>53</v>
      </c>
      <c r="B3" s="11" t="s">
        <v>54</v>
      </c>
      <c r="C3" s="6" t="s">
        <v>155</v>
      </c>
      <c r="D3" s="6" t="s">
        <v>179</v>
      </c>
      <c r="E3" s="6" t="s">
        <v>180</v>
      </c>
    </row>
    <row r="4" spans="1:5" ht="15">
      <c r="A4" s="12">
        <v>1</v>
      </c>
      <c r="B4" s="13">
        <v>2</v>
      </c>
      <c r="C4" s="13">
        <v>3</v>
      </c>
      <c r="D4" s="75">
        <v>4</v>
      </c>
      <c r="E4" s="14">
        <v>5</v>
      </c>
    </row>
    <row r="5" spans="1:5" ht="15">
      <c r="A5" s="34" t="s">
        <v>55</v>
      </c>
      <c r="B5" s="15" t="s">
        <v>57</v>
      </c>
      <c r="C5" s="16">
        <f>C6+C9+C18+C19</f>
        <v>2313.2999999999997</v>
      </c>
      <c r="D5" s="89">
        <f>D6+D9+D18+D19</f>
        <v>2310.7999999999997</v>
      </c>
      <c r="E5" s="26">
        <f>E6+E9+E18+E19</f>
        <v>2317.6</v>
      </c>
    </row>
    <row r="6" spans="1:5" ht="30">
      <c r="A6" s="35" t="s">
        <v>56</v>
      </c>
      <c r="B6" s="17" t="s">
        <v>58</v>
      </c>
      <c r="C6" s="18">
        <f>C7+C8</f>
        <v>793.6</v>
      </c>
      <c r="D6" s="90">
        <f>D7+D8</f>
        <v>793.6</v>
      </c>
      <c r="E6" s="19">
        <f>E7+E8</f>
        <v>793.6</v>
      </c>
    </row>
    <row r="7" spans="1:5" ht="15" hidden="1">
      <c r="A7" s="36"/>
      <c r="B7" s="20" t="s">
        <v>59</v>
      </c>
      <c r="C7" s="21"/>
      <c r="D7" s="91"/>
      <c r="E7" s="22"/>
    </row>
    <row r="8" spans="1:6" ht="15">
      <c r="A8" s="37"/>
      <c r="B8" s="23" t="s">
        <v>60</v>
      </c>
      <c r="C8" s="24">
        <v>793.6</v>
      </c>
      <c r="D8" s="92">
        <v>793.6</v>
      </c>
      <c r="E8" s="98">
        <v>793.6</v>
      </c>
      <c r="F8" s="3"/>
    </row>
    <row r="9" spans="1:5" ht="27.75" customHeight="1">
      <c r="A9" s="35" t="s">
        <v>61</v>
      </c>
      <c r="B9" s="17" t="s">
        <v>62</v>
      </c>
      <c r="C9" s="18">
        <f>C10+C13+C16+C14+C15+C17</f>
        <v>1336.1999999999998</v>
      </c>
      <c r="D9" s="18">
        <f>D10+D13+D16+D14+D15+D17</f>
        <v>1333.6999999999998</v>
      </c>
      <c r="E9" s="18">
        <f>E10+E13+E16+E14+E15+E17</f>
        <v>1340.5</v>
      </c>
    </row>
    <row r="10" spans="1:5" ht="14.25" customHeight="1">
      <c r="A10" s="38"/>
      <c r="B10" s="25" t="s">
        <v>63</v>
      </c>
      <c r="C10" s="13">
        <f>C11+C12</f>
        <v>1186.1</v>
      </c>
      <c r="D10" s="13">
        <f>D11+D12</f>
        <v>1183.6</v>
      </c>
      <c r="E10" s="14">
        <f>E11+E12</f>
        <v>1190.4</v>
      </c>
    </row>
    <row r="11" spans="1:5" ht="15" hidden="1">
      <c r="A11" s="36"/>
      <c r="B11" s="20"/>
      <c r="C11" s="21"/>
      <c r="D11" s="21"/>
      <c r="E11" s="22"/>
    </row>
    <row r="12" spans="1:5" ht="15">
      <c r="A12" s="38"/>
      <c r="B12" s="25" t="s">
        <v>60</v>
      </c>
      <c r="C12" s="13">
        <v>1186.1</v>
      </c>
      <c r="D12" s="13">
        <v>1183.6</v>
      </c>
      <c r="E12" s="14">
        <v>1190.4</v>
      </c>
    </row>
    <row r="13" spans="1:5" ht="45" customHeight="1">
      <c r="A13" s="38"/>
      <c r="B13" s="25" t="s">
        <v>65</v>
      </c>
      <c r="C13" s="13">
        <v>115.1</v>
      </c>
      <c r="D13" s="75">
        <v>115.1</v>
      </c>
      <c r="E13" s="14">
        <v>115.1</v>
      </c>
    </row>
    <row r="14" spans="1:5" ht="45" customHeight="1">
      <c r="A14" s="38"/>
      <c r="B14" s="25" t="s">
        <v>64</v>
      </c>
      <c r="C14" s="13">
        <v>15</v>
      </c>
      <c r="D14" s="75">
        <v>15</v>
      </c>
      <c r="E14" s="14">
        <v>15</v>
      </c>
    </row>
    <row r="15" spans="1:5" ht="45" customHeight="1">
      <c r="A15" s="38"/>
      <c r="B15" s="25" t="s">
        <v>127</v>
      </c>
      <c r="C15" s="13">
        <v>10</v>
      </c>
      <c r="D15" s="75">
        <v>10</v>
      </c>
      <c r="E15" s="14">
        <v>10</v>
      </c>
    </row>
    <row r="16" spans="1:5" ht="47.25" customHeight="1">
      <c r="A16" s="38"/>
      <c r="B16" s="25" t="s">
        <v>140</v>
      </c>
      <c r="C16" s="13">
        <v>5</v>
      </c>
      <c r="D16" s="75">
        <v>5</v>
      </c>
      <c r="E16" s="14">
        <v>5</v>
      </c>
    </row>
    <row r="17" spans="1:5" ht="37.5" customHeight="1">
      <c r="A17" s="38"/>
      <c r="B17" s="25" t="s">
        <v>183</v>
      </c>
      <c r="C17" s="13">
        <v>5</v>
      </c>
      <c r="D17" s="75">
        <v>5</v>
      </c>
      <c r="E17" s="14">
        <v>5</v>
      </c>
    </row>
    <row r="18" spans="1:5" ht="15">
      <c r="A18" s="85" t="s">
        <v>66</v>
      </c>
      <c r="B18" s="86" t="s">
        <v>143</v>
      </c>
      <c r="C18" s="87">
        <v>20</v>
      </c>
      <c r="D18" s="93">
        <v>20</v>
      </c>
      <c r="E18" s="88">
        <v>20</v>
      </c>
    </row>
    <row r="19" spans="1:5" ht="15">
      <c r="A19" s="35" t="s">
        <v>109</v>
      </c>
      <c r="B19" s="17" t="s">
        <v>110</v>
      </c>
      <c r="C19" s="18">
        <f>C21+C20</f>
        <v>163.5</v>
      </c>
      <c r="D19" s="18">
        <f>D21+D20</f>
        <v>163.5</v>
      </c>
      <c r="E19" s="18">
        <f>E21+E20</f>
        <v>163.5</v>
      </c>
    </row>
    <row r="20" spans="1:5" ht="15">
      <c r="A20" s="35"/>
      <c r="B20" s="25" t="s">
        <v>25</v>
      </c>
      <c r="C20" s="13">
        <v>86.3</v>
      </c>
      <c r="D20" s="75">
        <v>86.3</v>
      </c>
      <c r="E20" s="14">
        <v>86.3</v>
      </c>
    </row>
    <row r="21" spans="1:5" ht="18" customHeight="1">
      <c r="A21" s="38"/>
      <c r="B21" s="25" t="s">
        <v>162</v>
      </c>
      <c r="C21" s="13">
        <v>77.2</v>
      </c>
      <c r="D21" s="75">
        <v>77.2</v>
      </c>
      <c r="E21" s="14">
        <v>77.2</v>
      </c>
    </row>
    <row r="22" spans="1:5" ht="16.5" customHeight="1">
      <c r="A22" s="44" t="s">
        <v>115</v>
      </c>
      <c r="B22" s="45" t="s">
        <v>116</v>
      </c>
      <c r="C22" s="46">
        <f>C23</f>
        <v>115</v>
      </c>
      <c r="D22" s="94">
        <f>D23</f>
        <v>120</v>
      </c>
      <c r="E22" s="47">
        <f>E23</f>
        <v>124</v>
      </c>
    </row>
    <row r="23" spans="1:5" ht="28.5" customHeight="1">
      <c r="A23" s="48" t="s">
        <v>117</v>
      </c>
      <c r="B23" s="49" t="s">
        <v>118</v>
      </c>
      <c r="C23" s="50">
        <v>115</v>
      </c>
      <c r="D23" s="95">
        <v>120</v>
      </c>
      <c r="E23" s="104">
        <v>124</v>
      </c>
    </row>
    <row r="24" spans="1:5" ht="18" customHeight="1">
      <c r="A24" s="34" t="s">
        <v>67</v>
      </c>
      <c r="B24" s="15" t="s">
        <v>73</v>
      </c>
      <c r="C24" s="16">
        <f>C25+C28+C32</f>
        <v>130.1</v>
      </c>
      <c r="D24" s="89">
        <f>D25+D28+D32</f>
        <v>130.1</v>
      </c>
      <c r="E24" s="26">
        <f>E25+E28+E32</f>
        <v>130.1</v>
      </c>
    </row>
    <row r="25" spans="1:5" ht="28.5" customHeight="1">
      <c r="A25" s="35" t="s">
        <v>68</v>
      </c>
      <c r="B25" s="17" t="s">
        <v>185</v>
      </c>
      <c r="C25" s="18">
        <f>C26+C27+C29+C30+C31</f>
        <v>87.8</v>
      </c>
      <c r="D25" s="18">
        <f>D26+D27+D29+D30+D31</f>
        <v>87.8</v>
      </c>
      <c r="E25" s="18">
        <f>E26+E27+E29+E30+E31</f>
        <v>87.8</v>
      </c>
    </row>
    <row r="26" spans="1:5" ht="30" customHeight="1">
      <c r="A26" s="38"/>
      <c r="B26" s="25" t="s">
        <v>145</v>
      </c>
      <c r="C26" s="13">
        <v>50.8</v>
      </c>
      <c r="D26" s="75">
        <v>50.8</v>
      </c>
      <c r="E26" s="102">
        <v>50.8</v>
      </c>
    </row>
    <row r="27" spans="1:5" ht="30.75" customHeight="1">
      <c r="A27" s="38"/>
      <c r="B27" s="25" t="s">
        <v>144</v>
      </c>
      <c r="C27" s="13">
        <v>10</v>
      </c>
      <c r="D27" s="75">
        <v>10</v>
      </c>
      <c r="E27" s="14">
        <v>10</v>
      </c>
    </row>
    <row r="28" spans="1:5" ht="15" hidden="1">
      <c r="A28" s="35"/>
      <c r="B28" s="17" t="s">
        <v>74</v>
      </c>
      <c r="C28" s="18"/>
      <c r="D28" s="18"/>
      <c r="E28" s="19"/>
    </row>
    <row r="29" spans="1:5" ht="15">
      <c r="A29" s="38"/>
      <c r="B29" s="25" t="s">
        <v>74</v>
      </c>
      <c r="C29" s="13">
        <v>15</v>
      </c>
      <c r="D29" s="75">
        <v>15</v>
      </c>
      <c r="E29" s="14">
        <v>15</v>
      </c>
    </row>
    <row r="30" spans="1:5" ht="15">
      <c r="A30" s="38"/>
      <c r="B30" s="25" t="s">
        <v>114</v>
      </c>
      <c r="C30" s="13">
        <v>4.5</v>
      </c>
      <c r="D30" s="75">
        <v>4.5</v>
      </c>
      <c r="E30" s="14">
        <v>4.5</v>
      </c>
    </row>
    <row r="31" spans="1:5" ht="15">
      <c r="A31" s="38"/>
      <c r="B31" s="25" t="s">
        <v>168</v>
      </c>
      <c r="C31" s="13">
        <v>7.5</v>
      </c>
      <c r="D31" s="75">
        <v>7.5</v>
      </c>
      <c r="E31" s="14">
        <v>7.5</v>
      </c>
    </row>
    <row r="32" spans="1:5" ht="30">
      <c r="A32" s="35" t="s">
        <v>69</v>
      </c>
      <c r="B32" s="17" t="s">
        <v>75</v>
      </c>
      <c r="C32" s="18">
        <v>42.3</v>
      </c>
      <c r="D32" s="90">
        <v>42.3</v>
      </c>
      <c r="E32" s="19">
        <v>42.3</v>
      </c>
    </row>
    <row r="33" spans="1:5" ht="17.25" customHeight="1">
      <c r="A33" s="34" t="s">
        <v>70</v>
      </c>
      <c r="B33" s="15" t="s">
        <v>76</v>
      </c>
      <c r="C33" s="16">
        <f>C34+C35+C41</f>
        <v>5986.5</v>
      </c>
      <c r="D33" s="89">
        <f>D34+D35+D41</f>
        <v>4095.7</v>
      </c>
      <c r="E33" s="26">
        <f>E34+E35+E41</f>
        <v>4318.7</v>
      </c>
    </row>
    <row r="34" spans="1:5" ht="48" customHeight="1" hidden="1">
      <c r="A34" s="39" t="s">
        <v>71</v>
      </c>
      <c r="B34" s="27" t="s">
        <v>77</v>
      </c>
      <c r="C34" s="28"/>
      <c r="D34" s="96"/>
      <c r="E34" s="29"/>
    </row>
    <row r="35" spans="1:5" ht="18" customHeight="1">
      <c r="A35" s="35" t="s">
        <v>72</v>
      </c>
      <c r="B35" s="17" t="s">
        <v>78</v>
      </c>
      <c r="C35" s="18">
        <f>SUM(C36:C40)</f>
        <v>5937</v>
      </c>
      <c r="D35" s="18">
        <f>SUM(D36:D40)</f>
        <v>3989</v>
      </c>
      <c r="E35" s="18">
        <f>SUM(E36:E40)</f>
        <v>4212</v>
      </c>
    </row>
    <row r="36" spans="1:5" ht="33" customHeight="1">
      <c r="A36" s="36"/>
      <c r="B36" s="25" t="s">
        <v>129</v>
      </c>
      <c r="C36" s="13">
        <v>900</v>
      </c>
      <c r="D36" s="75">
        <v>900</v>
      </c>
      <c r="E36" s="14">
        <v>900</v>
      </c>
    </row>
    <row r="37" spans="1:5" ht="16.5" customHeight="1">
      <c r="A37" s="36"/>
      <c r="B37" s="25" t="s">
        <v>156</v>
      </c>
      <c r="C37" s="13">
        <v>2351.2</v>
      </c>
      <c r="D37" s="75">
        <v>2032.4</v>
      </c>
      <c r="E37" s="14">
        <v>2255.4</v>
      </c>
    </row>
    <row r="38" spans="1:5" ht="33.75" customHeight="1">
      <c r="A38" s="38"/>
      <c r="B38" s="129" t="s">
        <v>193</v>
      </c>
      <c r="C38" s="13">
        <v>2000</v>
      </c>
      <c r="D38" s="75">
        <v>0</v>
      </c>
      <c r="E38" s="14">
        <v>0</v>
      </c>
    </row>
    <row r="39" spans="1:5" ht="33.75" customHeight="1">
      <c r="A39" s="38"/>
      <c r="B39" s="128" t="s">
        <v>194</v>
      </c>
      <c r="C39" s="13">
        <v>20.2</v>
      </c>
      <c r="D39" s="75">
        <v>0</v>
      </c>
      <c r="E39" s="14">
        <v>0</v>
      </c>
    </row>
    <row r="40" spans="1:5" ht="21" customHeight="1">
      <c r="A40" s="38"/>
      <c r="B40" s="25" t="s">
        <v>158</v>
      </c>
      <c r="C40" s="13">
        <v>665.6</v>
      </c>
      <c r="D40" s="75">
        <v>1056.6</v>
      </c>
      <c r="E40" s="14">
        <v>1056.6</v>
      </c>
    </row>
    <row r="41" spans="1:5" ht="17.25" customHeight="1">
      <c r="A41" s="34" t="s">
        <v>131</v>
      </c>
      <c r="B41" s="15" t="s">
        <v>132</v>
      </c>
      <c r="C41" s="16">
        <f>C42+C43</f>
        <v>49.5</v>
      </c>
      <c r="D41" s="89">
        <f>D42+D43</f>
        <v>106.7</v>
      </c>
      <c r="E41" s="26">
        <f>E42+E43</f>
        <v>106.7</v>
      </c>
    </row>
    <row r="42" spans="1:5" ht="30.75" customHeight="1">
      <c r="A42" s="34"/>
      <c r="B42" s="20" t="s">
        <v>195</v>
      </c>
      <c r="C42" s="13">
        <v>45</v>
      </c>
      <c r="D42" s="75">
        <v>97</v>
      </c>
      <c r="E42" s="14">
        <v>97</v>
      </c>
    </row>
    <row r="43" spans="1:5" ht="33.75" customHeight="1">
      <c r="A43" s="36"/>
      <c r="B43" s="76" t="s">
        <v>196</v>
      </c>
      <c r="C43" s="53">
        <v>4.5</v>
      </c>
      <c r="D43" s="75">
        <v>9.7</v>
      </c>
      <c r="E43" s="88">
        <v>9.7</v>
      </c>
    </row>
    <row r="44" spans="1:5" ht="15">
      <c r="A44" s="34" t="s">
        <v>80</v>
      </c>
      <c r="B44" s="15" t="s">
        <v>79</v>
      </c>
      <c r="C44" s="16">
        <f>C45+C54</f>
        <v>1824.6000000000004</v>
      </c>
      <c r="D44" s="89">
        <f>D45+D54</f>
        <v>816.4999999999999</v>
      </c>
      <c r="E44" s="26">
        <f>E45+E54</f>
        <v>605.1</v>
      </c>
    </row>
    <row r="45" spans="1:5" ht="14.25" customHeight="1">
      <c r="A45" s="35" t="s">
        <v>81</v>
      </c>
      <c r="B45" s="17" t="s">
        <v>82</v>
      </c>
      <c r="C45" s="18">
        <f>SUM(C46:C53)</f>
        <v>123</v>
      </c>
      <c r="D45" s="18">
        <f>SUM(D46:D53)</f>
        <v>123</v>
      </c>
      <c r="E45" s="101">
        <f>SUM(E46:E53)</f>
        <v>123</v>
      </c>
    </row>
    <row r="46" spans="1:5" ht="1.5" customHeight="1" hidden="1">
      <c r="A46" s="38"/>
      <c r="B46" s="76" t="s">
        <v>149</v>
      </c>
      <c r="C46" s="53"/>
      <c r="D46" s="93"/>
      <c r="E46" s="88"/>
    </row>
    <row r="47" spans="1:5" ht="15" hidden="1">
      <c r="A47" s="38"/>
      <c r="B47" s="76" t="s">
        <v>148</v>
      </c>
      <c r="C47" s="53"/>
      <c r="D47" s="93"/>
      <c r="E47" s="88"/>
    </row>
    <row r="48" spans="1:5" ht="15">
      <c r="A48" s="38"/>
      <c r="B48" s="76" t="s">
        <v>147</v>
      </c>
      <c r="C48" s="53">
        <v>28</v>
      </c>
      <c r="D48" s="93">
        <v>28</v>
      </c>
      <c r="E48" s="88">
        <v>28</v>
      </c>
    </row>
    <row r="49" spans="1:5" ht="30">
      <c r="A49" s="38"/>
      <c r="B49" s="25" t="s">
        <v>141</v>
      </c>
      <c r="C49" s="53">
        <v>15</v>
      </c>
      <c r="D49" s="93">
        <v>15</v>
      </c>
      <c r="E49" s="88">
        <v>15</v>
      </c>
    </row>
    <row r="50" spans="1:5" ht="30" hidden="1">
      <c r="A50" s="38"/>
      <c r="B50" s="20" t="s">
        <v>130</v>
      </c>
      <c r="C50" s="53"/>
      <c r="D50" s="93"/>
      <c r="E50" s="88"/>
    </row>
    <row r="51" spans="1:5" ht="15">
      <c r="A51" s="38"/>
      <c r="B51" s="25" t="s">
        <v>120</v>
      </c>
      <c r="C51" s="53">
        <v>60</v>
      </c>
      <c r="D51" s="93">
        <v>60</v>
      </c>
      <c r="E51" s="88">
        <v>60</v>
      </c>
    </row>
    <row r="52" spans="1:5" ht="15" hidden="1">
      <c r="A52" s="38"/>
      <c r="B52" s="25" t="s">
        <v>142</v>
      </c>
      <c r="C52" s="53"/>
      <c r="D52" s="93"/>
      <c r="E52" s="88"/>
    </row>
    <row r="53" spans="1:5" ht="14.25" customHeight="1">
      <c r="A53" s="36"/>
      <c r="B53" s="76" t="s">
        <v>146</v>
      </c>
      <c r="C53" s="53">
        <v>20</v>
      </c>
      <c r="D53" s="93">
        <v>20</v>
      </c>
      <c r="E53" s="53">
        <v>20</v>
      </c>
    </row>
    <row r="54" spans="1:5" ht="15">
      <c r="A54" s="35" t="s">
        <v>83</v>
      </c>
      <c r="B54" s="17" t="s">
        <v>84</v>
      </c>
      <c r="C54" s="18">
        <f>SUM(C55:C67)</f>
        <v>1701.6000000000004</v>
      </c>
      <c r="D54" s="90">
        <f>SUM(D55:D67)</f>
        <v>693.4999999999999</v>
      </c>
      <c r="E54" s="18">
        <f>SUM(E55:E67)</f>
        <v>482.1</v>
      </c>
    </row>
    <row r="55" spans="1:8" ht="15">
      <c r="A55" s="38"/>
      <c r="B55" s="25" t="s">
        <v>85</v>
      </c>
      <c r="C55" s="13">
        <v>697.1</v>
      </c>
      <c r="D55" s="75">
        <v>67.7</v>
      </c>
      <c r="E55" s="14">
        <v>67.7</v>
      </c>
      <c r="F55" s="123"/>
      <c r="G55" s="123">
        <v>219</v>
      </c>
      <c r="H55" s="123">
        <v>294.8</v>
      </c>
    </row>
    <row r="56" spans="1:5" ht="16.5" customHeight="1">
      <c r="A56" s="36"/>
      <c r="B56" s="76" t="s">
        <v>154</v>
      </c>
      <c r="C56" s="53">
        <v>30</v>
      </c>
      <c r="D56" s="93">
        <v>30</v>
      </c>
      <c r="E56" s="100">
        <v>30</v>
      </c>
    </row>
    <row r="57" spans="1:5" ht="15.75" customHeight="1">
      <c r="A57" s="122"/>
      <c r="B57" s="20" t="s">
        <v>198</v>
      </c>
      <c r="C57" s="53">
        <v>106.2</v>
      </c>
      <c r="D57" s="93"/>
      <c r="E57" s="88"/>
    </row>
    <row r="58" spans="1:5" ht="32.25" customHeight="1">
      <c r="A58" s="122"/>
      <c r="B58" s="76" t="s">
        <v>197</v>
      </c>
      <c r="C58" s="53">
        <v>150</v>
      </c>
      <c r="D58" s="93"/>
      <c r="E58" s="88"/>
    </row>
    <row r="59" spans="1:5" ht="14.25" customHeight="1">
      <c r="A59" s="122"/>
      <c r="B59" s="76" t="s">
        <v>184</v>
      </c>
      <c r="C59" s="53">
        <v>107.3</v>
      </c>
      <c r="D59" s="93"/>
      <c r="E59" s="88"/>
    </row>
    <row r="60" spans="1:5" ht="17.25" customHeight="1">
      <c r="A60" s="36"/>
      <c r="B60" s="76" t="s">
        <v>153</v>
      </c>
      <c r="C60" s="53">
        <v>10</v>
      </c>
      <c r="D60" s="93">
        <v>10</v>
      </c>
      <c r="E60" s="88">
        <v>10</v>
      </c>
    </row>
    <row r="61" spans="1:5" ht="18" customHeight="1" hidden="1">
      <c r="A61" s="84"/>
      <c r="B61" s="76" t="s">
        <v>25</v>
      </c>
      <c r="C61" s="53"/>
      <c r="D61" s="93"/>
      <c r="E61" s="88"/>
    </row>
    <row r="62" spans="1:6" ht="18" customHeight="1">
      <c r="A62" s="84"/>
      <c r="B62" s="76" t="s">
        <v>152</v>
      </c>
      <c r="C62" s="53">
        <v>123.9</v>
      </c>
      <c r="D62" s="93">
        <v>123.9</v>
      </c>
      <c r="E62" s="88">
        <v>123.9</v>
      </c>
      <c r="F62" s="126"/>
    </row>
    <row r="63" spans="1:8" ht="18" customHeight="1">
      <c r="A63" s="84"/>
      <c r="B63" s="76" t="s">
        <v>151</v>
      </c>
      <c r="C63" s="53">
        <v>317.9</v>
      </c>
      <c r="D63" s="93">
        <v>302.7</v>
      </c>
      <c r="E63" s="88">
        <v>90.8</v>
      </c>
      <c r="F63" s="126"/>
      <c r="H63" s="126">
        <v>76.5</v>
      </c>
    </row>
    <row r="64" spans="1:5" ht="18" customHeight="1">
      <c r="A64" s="84"/>
      <c r="B64" s="76" t="s">
        <v>159</v>
      </c>
      <c r="C64" s="53">
        <v>24.4</v>
      </c>
      <c r="D64" s="93">
        <v>24.4</v>
      </c>
      <c r="E64" s="88">
        <v>24.4</v>
      </c>
    </row>
    <row r="65" spans="1:5" ht="15.75" customHeight="1">
      <c r="A65" s="84"/>
      <c r="B65" s="76" t="s">
        <v>150</v>
      </c>
      <c r="C65" s="53">
        <v>10</v>
      </c>
      <c r="D65" s="93">
        <v>10</v>
      </c>
      <c r="E65" s="88">
        <v>10</v>
      </c>
    </row>
    <row r="66" spans="1:5" ht="27.75" customHeight="1">
      <c r="A66" s="84"/>
      <c r="B66" s="76" t="s">
        <v>167</v>
      </c>
      <c r="C66" s="53">
        <v>0.9</v>
      </c>
      <c r="D66" s="93">
        <v>0.9</v>
      </c>
      <c r="E66" s="88">
        <v>0.9</v>
      </c>
    </row>
    <row r="67" spans="1:5" ht="15">
      <c r="A67" s="38"/>
      <c r="B67" s="76" t="s">
        <v>134</v>
      </c>
      <c r="C67" s="13">
        <v>123.9</v>
      </c>
      <c r="D67" s="75">
        <v>123.9</v>
      </c>
      <c r="E67" s="14">
        <v>124.4</v>
      </c>
    </row>
    <row r="68" spans="1:5" ht="15">
      <c r="A68" s="34" t="s">
        <v>86</v>
      </c>
      <c r="B68" s="15" t="s">
        <v>88</v>
      </c>
      <c r="C68" s="16">
        <f>C69</f>
        <v>1326.9</v>
      </c>
      <c r="D68" s="89">
        <f>D69</f>
        <v>1109.6</v>
      </c>
      <c r="E68" s="26">
        <f>E69</f>
        <v>902.1999999999999</v>
      </c>
    </row>
    <row r="69" spans="1:5" ht="15">
      <c r="A69" s="35" t="s">
        <v>87</v>
      </c>
      <c r="B69" s="17" t="s">
        <v>89</v>
      </c>
      <c r="C69" s="18">
        <f>C71+C72+C70</f>
        <v>1326.9</v>
      </c>
      <c r="D69" s="90">
        <f>D71+D72+D70</f>
        <v>1109.6</v>
      </c>
      <c r="E69" s="19">
        <f>E71+E72+E70</f>
        <v>902.1999999999999</v>
      </c>
    </row>
    <row r="70" spans="1:5" ht="30">
      <c r="A70" s="35"/>
      <c r="B70" s="54" t="s">
        <v>133</v>
      </c>
      <c r="C70" s="18">
        <v>8.3</v>
      </c>
      <c r="D70" s="90">
        <v>8.3</v>
      </c>
      <c r="E70" s="19">
        <v>8.3</v>
      </c>
    </row>
    <row r="71" spans="1:5" ht="29.25" customHeight="1">
      <c r="A71" s="38"/>
      <c r="B71" s="25" t="s">
        <v>90</v>
      </c>
      <c r="C71" s="13">
        <v>1126.4</v>
      </c>
      <c r="D71" s="75">
        <v>908.4</v>
      </c>
      <c r="E71" s="14">
        <v>701</v>
      </c>
    </row>
    <row r="72" spans="1:5" ht="48" customHeight="1">
      <c r="A72" s="12"/>
      <c r="B72" s="52" t="s">
        <v>91</v>
      </c>
      <c r="C72" s="13">
        <v>192.2</v>
      </c>
      <c r="D72" s="75">
        <v>192.9</v>
      </c>
      <c r="E72" s="14">
        <v>192.9</v>
      </c>
    </row>
    <row r="73" spans="1:5" ht="21" customHeight="1">
      <c r="A73" s="40">
        <v>1001</v>
      </c>
      <c r="B73" s="112" t="s">
        <v>160</v>
      </c>
      <c r="C73" s="16">
        <f>C74</f>
        <v>144.6</v>
      </c>
      <c r="D73" s="89">
        <f>D74</f>
        <v>144.6</v>
      </c>
      <c r="E73" s="26">
        <f>E74</f>
        <v>144.6</v>
      </c>
    </row>
    <row r="74" spans="1:5" ht="18.75" customHeight="1">
      <c r="A74" s="12">
        <v>1001</v>
      </c>
      <c r="B74" s="54" t="s">
        <v>161</v>
      </c>
      <c r="C74" s="13">
        <v>144.6</v>
      </c>
      <c r="D74" s="75">
        <v>144.6</v>
      </c>
      <c r="E74" s="103">
        <v>144.6</v>
      </c>
    </row>
    <row r="75" spans="1:5" ht="15">
      <c r="A75" s="40">
        <v>1100</v>
      </c>
      <c r="B75" s="15" t="s">
        <v>92</v>
      </c>
      <c r="C75" s="16">
        <f>C76</f>
        <v>9.9</v>
      </c>
      <c r="D75" s="89">
        <f>D76</f>
        <v>8.7</v>
      </c>
      <c r="E75" s="99">
        <f>E76</f>
        <v>8.7</v>
      </c>
    </row>
    <row r="76" spans="1:5" ht="15">
      <c r="A76" s="41">
        <v>1101</v>
      </c>
      <c r="B76" s="17" t="s">
        <v>93</v>
      </c>
      <c r="C76" s="18">
        <f>SUM(C77:C79)</f>
        <v>9.9</v>
      </c>
      <c r="D76" s="18">
        <f>SUM(D77:D79)</f>
        <v>8.7</v>
      </c>
      <c r="E76" s="18">
        <f>SUM(E77:E79)</f>
        <v>8.7</v>
      </c>
    </row>
    <row r="77" spans="1:5" ht="15" hidden="1">
      <c r="A77" s="41"/>
      <c r="B77" s="25" t="s">
        <v>157</v>
      </c>
      <c r="C77" s="13"/>
      <c r="D77" s="75"/>
      <c r="E77" s="102"/>
    </row>
    <row r="78" spans="1:5" ht="15">
      <c r="A78" s="12"/>
      <c r="B78" s="25" t="s">
        <v>94</v>
      </c>
      <c r="C78" s="13">
        <v>9.9</v>
      </c>
      <c r="D78" s="75">
        <v>8.7</v>
      </c>
      <c r="E78" s="102">
        <v>8.7</v>
      </c>
    </row>
    <row r="79" spans="1:5" ht="15" hidden="1">
      <c r="A79" s="12"/>
      <c r="B79" s="25" t="s">
        <v>119</v>
      </c>
      <c r="C79" s="13"/>
      <c r="D79" s="75"/>
      <c r="E79" s="14"/>
    </row>
    <row r="80" spans="1:5" ht="15">
      <c r="A80" s="40">
        <v>1200</v>
      </c>
      <c r="B80" s="15" t="s">
        <v>95</v>
      </c>
      <c r="C80" s="16">
        <f>C81</f>
        <v>5</v>
      </c>
      <c r="D80" s="89">
        <f aca="true" t="shared" si="0" ref="C80:E81">D81</f>
        <v>5</v>
      </c>
      <c r="E80" s="26">
        <f t="shared" si="0"/>
        <v>5</v>
      </c>
    </row>
    <row r="81" spans="1:5" ht="15">
      <c r="A81" s="41">
        <v>1202</v>
      </c>
      <c r="B81" s="17" t="s">
        <v>96</v>
      </c>
      <c r="C81" s="18">
        <f t="shared" si="0"/>
        <v>5</v>
      </c>
      <c r="D81" s="90">
        <v>5</v>
      </c>
      <c r="E81" s="19">
        <v>5</v>
      </c>
    </row>
    <row r="82" spans="1:5" ht="15">
      <c r="A82" s="12"/>
      <c r="B82" s="76" t="s">
        <v>97</v>
      </c>
      <c r="C82" s="53">
        <v>5</v>
      </c>
      <c r="D82" s="75">
        <v>5</v>
      </c>
      <c r="E82" s="103">
        <v>5</v>
      </c>
    </row>
    <row r="83" spans="1:5" ht="15">
      <c r="A83" s="12"/>
      <c r="B83" s="25" t="s">
        <v>98</v>
      </c>
      <c r="C83" s="51">
        <f>C5+C24+C33+C44+C68+C75+C80+C22+C73</f>
        <v>11855.9</v>
      </c>
      <c r="D83" s="51">
        <f>D5+D24+D33+D44+D68+D75+D80+D22+D73</f>
        <v>8741</v>
      </c>
      <c r="E83" s="51">
        <f>E5+E24+E33+E44+E68+E75+E80+E22+E73</f>
        <v>8556.000000000002</v>
      </c>
    </row>
    <row r="84" spans="1:5" ht="15">
      <c r="A84" s="12"/>
      <c r="B84" s="25" t="s">
        <v>99</v>
      </c>
      <c r="C84" s="13">
        <f>-G83</f>
        <v>0</v>
      </c>
      <c r="D84" s="75">
        <v>219</v>
      </c>
      <c r="E84" s="102">
        <v>439</v>
      </c>
    </row>
    <row r="85" spans="1:5" ht="15.75" thickBot="1">
      <c r="A85" s="42"/>
      <c r="B85" s="30" t="s">
        <v>100</v>
      </c>
      <c r="C85" s="31">
        <f>C83+C84</f>
        <v>11855.9</v>
      </c>
      <c r="D85" s="97">
        <f>D83+D84</f>
        <v>8960</v>
      </c>
      <c r="E85" s="124">
        <f>E83+E84</f>
        <v>8995.000000000002</v>
      </c>
    </row>
    <row r="86" spans="1:5" ht="15">
      <c r="A86" s="32"/>
      <c r="B86" s="32"/>
      <c r="C86" s="43"/>
      <c r="D86" s="43"/>
      <c r="E86" s="43"/>
    </row>
    <row r="87" spans="1:5" ht="15">
      <c r="A87" s="32"/>
      <c r="B87" s="33"/>
      <c r="C87" s="43"/>
      <c r="D87" s="43"/>
      <c r="E87" s="43"/>
    </row>
  </sheetData>
  <sheetProtection/>
  <mergeCells count="2">
    <mergeCell ref="A1:E1"/>
    <mergeCell ref="D2:E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Рябчикова</cp:lastModifiedBy>
  <cp:lastPrinted>2022-12-13T05:39:40Z</cp:lastPrinted>
  <dcterms:created xsi:type="dcterms:W3CDTF">2015-11-11T09:06:46Z</dcterms:created>
  <dcterms:modified xsi:type="dcterms:W3CDTF">2022-12-13T05:42:16Z</dcterms:modified>
  <cp:category/>
  <cp:version/>
  <cp:contentType/>
  <cp:contentStatus/>
</cp:coreProperties>
</file>